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720" activeTab="0"/>
  </bookViews>
  <sheets>
    <sheet name="Дод до ріш.(" sheetId="1" r:id="rId1"/>
  </sheets>
  <definedNames>
    <definedName name="_xlnm.Print_Area" localSheetId="0">'Дод до ріш.('!$A$1:$G$61</definedName>
  </definedNames>
  <calcPr fullCalcOnLoad="1"/>
</workbook>
</file>

<file path=xl/sharedStrings.xml><?xml version="1.0" encoding="utf-8"?>
<sst xmlns="http://schemas.openxmlformats.org/spreadsheetml/2006/main" count="91" uniqueCount="72">
  <si>
    <t>Всього, в тому числі:</t>
  </si>
  <si>
    <t>Капітальні видатки, з них:</t>
  </si>
  <si>
    <t>Поточні видатки, з них:</t>
  </si>
  <si>
    <t>Код функціональної  класифікацїї видатків</t>
  </si>
  <si>
    <t>070201</t>
  </si>
  <si>
    <t>100102</t>
  </si>
  <si>
    <t>100203</t>
  </si>
  <si>
    <t>130107</t>
  </si>
  <si>
    <t>070101</t>
  </si>
  <si>
    <t>Управління освіти Южноукраїнської міської ради</t>
  </si>
  <si>
    <t>10</t>
  </si>
  <si>
    <t>40</t>
  </si>
  <si>
    <t xml:space="preserve"> вулиця Дружби Народів, 56 під"їзд № 2</t>
  </si>
  <si>
    <t>вулиця Енергобудівників,3 під"їзди № 3,4,5</t>
  </si>
  <si>
    <t xml:space="preserve">проспект Леніна,14  під"їзди № 4,5,6  </t>
  </si>
  <si>
    <t>бульвар Шевченко,5  під"їзди № 1,2,3</t>
  </si>
  <si>
    <t xml:space="preserve">проспект Леніна,33 А  під"їзд № 1  </t>
  </si>
  <si>
    <t xml:space="preserve">бульвар Курчатова,2  під'їзд № 2  </t>
  </si>
  <si>
    <t xml:space="preserve">проспект  Леніна, 1  під'їзди  № 2,3,4,5,6,7,8   </t>
  </si>
  <si>
    <t xml:space="preserve">бульвар Шкільний , 1, під'їзд № 1,2  </t>
  </si>
  <si>
    <t xml:space="preserve">проспект Комунистичний,8 /  проспект Леніна, 11  під'їзд  № 2  </t>
  </si>
  <si>
    <t xml:space="preserve">вулиця Енергобудівників, 13  під'їзди №№1,2   </t>
  </si>
  <si>
    <t xml:space="preserve">вулиця  Дружби народів 14, під'їзд № 1      </t>
  </si>
  <si>
    <t xml:space="preserve">вулиця Дружби Народів,42,  під'їзд № 8 </t>
  </si>
  <si>
    <t xml:space="preserve"> проспект Комунистичний,1                                                                                                                                   </t>
  </si>
  <si>
    <t>проспект Леніна,6</t>
  </si>
  <si>
    <t>вулиця Набережна Енергетиків,15</t>
  </si>
  <si>
    <t>100201</t>
  </si>
  <si>
    <t>Управління праці та соціального захисту населення Южноукраїнської міської ради</t>
  </si>
  <si>
    <t>15</t>
  </si>
  <si>
    <t>091204</t>
  </si>
  <si>
    <t xml:space="preserve">вулиця Енергобудівників, 17 / вулиця Дружби Народів, 50,  під'їзди № 1, 3       </t>
  </si>
  <si>
    <t xml:space="preserve">вулиця Миру, 2 /  вулиця Набережна Енергетиків,3,  під'їзди №№ 2, 3    </t>
  </si>
  <si>
    <t>Найменування об'єкта,  його місцезнаходження</t>
  </si>
  <si>
    <t xml:space="preserve">  Загальна кошторисна вартість об'єкту,               тис.грн.</t>
  </si>
  <si>
    <t xml:space="preserve">Начальник фінансового управління Южноукраїнської міської ради                                                          </t>
  </si>
  <si>
    <t>Т.О.Гончарова</t>
  </si>
  <si>
    <t xml:space="preserve">Всього, в тому числі: </t>
  </si>
  <si>
    <t>Код відомчої класифі кації видатків</t>
  </si>
  <si>
    <t>Код економіч ної класифіка ції видатків</t>
  </si>
  <si>
    <t xml:space="preserve">Назва головного розпорядника бюджетних коштів </t>
  </si>
  <si>
    <t xml:space="preserve"> вулиця Набережна Енергетиків, 29  під'їзди №1,2    </t>
  </si>
  <si>
    <t xml:space="preserve">до рішення Южноукраїнської     </t>
  </si>
  <si>
    <t>Управління житлово-комунального господарства та будівництва  Южноукраїнської міської ради</t>
  </si>
  <si>
    <t>Управління житлово-комунального господарства та будівництва Южноукраїнської міської ради</t>
  </si>
  <si>
    <t xml:space="preserve">                                                    міської ради від              №</t>
  </si>
  <si>
    <t xml:space="preserve"> Погашення кредиторської заборгованості за 2012 рік по капітальному ремонту вентиляційних шахт дитячого учбового закладу №9 по бул. Шевченко, 4 у м. Южноукраїнську Миколаївської області</t>
  </si>
  <si>
    <t>Погашення кредиторської заборгованості за 2012 рік  по реконструкції хлораторної басейну "Нептун" середньої школи №3  у м. Южноукраїнську Миколаївської області</t>
  </si>
  <si>
    <t xml:space="preserve"> Погашення кредиторської заборгованості за 2012 рік  по капітальному ремонту покрівель житлових будинків, в тому числі за адресами:</t>
  </si>
  <si>
    <t xml:space="preserve"> Погашення кредиторської заборгованості за 2012 рік  по капітальному ремонту теплових мереж і мереж гарячого водопостачання по бул. Цвіточному в 3-му мікрорайоні в м. Южноукраїнську Миколаївської області</t>
  </si>
  <si>
    <t>Погашення кредиторської заборгованості за 2012 рік  по  капітальному ремонту ліфтів житлових будників, всього, в тому числі за адресами:</t>
  </si>
  <si>
    <t>Комунальний заклад "Територіальний центр соціального обслуговування (надання соціальних послуг) м. Южноукраїнська" за адресою вул. Молодіжна, 5а.  Погашення кредиторської заборгованості за 2012 рік  по капітальному ремонту відділення соціальної реабілітації дітей-інвалідів</t>
  </si>
  <si>
    <t xml:space="preserve">Погашення кредиторської заборгованості за 2012 рік  по поточному  ремонту внутрішньоквартальних проїздів за адресами:   вул. Дружби Народів,10 ; 20; 18;  24 ; 26;  35;  бульв.Цвіточний,3А;  13;  вул. Набережна Енергетиків, 21; 23; 37;  39;   41;  43 .                    </t>
  </si>
  <si>
    <t>Погашення кредиторської заборгованості за 2012 рік  по поточному ремонту внутрішньоквартальних проїздів за адресою бульвар Цвіточний,4</t>
  </si>
  <si>
    <t>3131</t>
  </si>
  <si>
    <t>3132</t>
  </si>
  <si>
    <t>Обсяг фінансування  на поточний рік                          тис. грн.</t>
  </si>
  <si>
    <t>за рахунок залишку коштів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 м.Южноукраїнська Миколаївської області, станом на 01.01.2013 року</t>
  </si>
  <si>
    <t xml:space="preserve">за рахунок  коштів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 м.Южноукраїнська Миколаївської області </t>
  </si>
  <si>
    <t xml:space="preserve">  УТОЧНЕНИЙ   ПЕРЕЛІК</t>
  </si>
  <si>
    <t xml:space="preserve">об'єктів, що плануються до фінансування у 2013 році за рахунок коштів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 м.Южноукраїнська Миколаївської області </t>
  </si>
  <si>
    <t>Поточний ремонт системи  каналізації з гідродинамичним очищенням Южноукраїнської загальноосвітньої школи № 2 І-Ш ступенів по бульвару Шкільному,3 м.Южноукраїнськ Миколаївської області</t>
  </si>
  <si>
    <t xml:space="preserve">Управління молоді, спорту та культури Южноукраїнської міської ради </t>
  </si>
  <si>
    <t>Поточний ремонт приміщення  комунального закладу "Южноукраїнська дитяча-юнацька спортивна школа" за адресою вул.Дружби Народів,54  м.Южноукраїнськ Миколаївської області</t>
  </si>
  <si>
    <t>Поточний ремонт внутрішньоквартальних пішохідних доріжок за адресами: вул.Дружби Народів,22 ; 30 ; 32; бульвар Курчатова,4; пр-т Леніна,5</t>
  </si>
  <si>
    <t>Поточний ремонт внутрішньоквартальних проїздів за адресами: вул.Дружби Народів,29 ; пр-т Леніна,2; 4; вул.Енергобудівників,7 / прт.Леніна,20 ; вул.Миру,10 ; 6; вул.Набережна Енергетиків,5</t>
  </si>
  <si>
    <t>Реконструкція напірної господарчо-побутової каналізації від стадіону "Олімп" до Ташлицького водосховища (перша черга) в м.Южноукраїнську  Миколаївської області</t>
  </si>
  <si>
    <t>150101</t>
  </si>
  <si>
    <t>Реконструкція напірної господарчо-побутової каналізації від КНС - 3 до  стадіону "Олімп" в м.Южноукраїнську  Миколаївської області</t>
  </si>
  <si>
    <t xml:space="preserve">                                        Додаток №  8</t>
  </si>
  <si>
    <t xml:space="preserve">Капітальний ремонт ліфта житлового буднику по  проспекту  Леніна, 14  під'їзд  № 9   </t>
  </si>
  <si>
    <t>24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</si>
</sst>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  <numFmt numFmtId="180" formatCode="#,##0.0"/>
    <numFmt numFmtId="181" formatCode="0.00000"/>
    <numFmt numFmtId="182" formatCode="#,##0.0000"/>
    <numFmt numFmtId="183" formatCode="#,##0.00000"/>
    <numFmt numFmtId="184" formatCode="#,##0.000000"/>
    <numFmt numFmtId="185" formatCode="#,##0.000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24" borderId="10" xfId="0" applyFont="1" applyFill="1" applyBorder="1" applyAlignment="1">
      <alignment wrapText="1"/>
    </xf>
    <xf numFmtId="0" fontId="5" fillId="24" borderId="0" xfId="0" applyFont="1" applyFill="1" applyAlignment="1">
      <alignment wrapText="1"/>
    </xf>
    <xf numFmtId="0" fontId="4" fillId="22" borderId="10" xfId="0" applyFont="1" applyFill="1" applyBorder="1" applyAlignment="1">
      <alignment wrapText="1"/>
    </xf>
    <xf numFmtId="0" fontId="5" fillId="22" borderId="0" xfId="0" applyFont="1" applyFill="1" applyAlignment="1">
      <alignment wrapText="1"/>
    </xf>
    <xf numFmtId="49" fontId="4" fillId="22" borderId="10" xfId="0" applyNumberFormat="1" applyFont="1" applyFill="1" applyBorder="1" applyAlignment="1">
      <alignment horizontal="center" wrapText="1"/>
    </xf>
    <xf numFmtId="0" fontId="4" fillId="24" borderId="0" xfId="0" applyFont="1" applyFill="1" applyAlignment="1">
      <alignment wrapText="1"/>
    </xf>
    <xf numFmtId="0" fontId="4" fillId="22" borderId="0" xfId="0" applyFont="1" applyFill="1" applyAlignment="1">
      <alignment wrapText="1"/>
    </xf>
    <xf numFmtId="0" fontId="4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77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179" fontId="4" fillId="24" borderId="10" xfId="0" applyNumberFormat="1" applyFont="1" applyFill="1" applyBorder="1" applyAlignment="1">
      <alignment horizontal="center"/>
    </xf>
    <xf numFmtId="179" fontId="4" fillId="22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4" borderId="10" xfId="0" applyNumberFormat="1" applyFont="1" applyFill="1" applyBorder="1" applyAlignment="1">
      <alignment horizontal="center" wrapText="1"/>
    </xf>
    <xf numFmtId="179" fontId="4" fillId="22" borderId="10" xfId="0" applyNumberFormat="1" applyFont="1" applyFill="1" applyBorder="1" applyAlignment="1">
      <alignment horizontal="center" wrapText="1"/>
    </xf>
    <xf numFmtId="179" fontId="4" fillId="0" borderId="10" xfId="0" applyNumberFormat="1" applyFont="1" applyFill="1" applyBorder="1" applyAlignment="1">
      <alignment horizontal="center" wrapText="1"/>
    </xf>
    <xf numFmtId="179" fontId="4" fillId="24" borderId="10" xfId="0" applyNumberFormat="1" applyFont="1" applyFill="1" applyBorder="1" applyAlignment="1">
      <alignment horizontal="center" wrapText="1"/>
    </xf>
    <xf numFmtId="17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83" fontId="4" fillId="22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/>
    </xf>
    <xf numFmtId="183" fontId="4" fillId="24" borderId="10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24" borderId="10" xfId="0" applyNumberFormat="1" applyFont="1" applyFill="1" applyBorder="1" applyAlignment="1">
      <alignment horizontal="center" wrapText="1"/>
    </xf>
    <xf numFmtId="183" fontId="4" fillId="22" borderId="10" xfId="0" applyNumberFormat="1" applyFont="1" applyFill="1" applyBorder="1" applyAlignment="1">
      <alignment horizontal="center"/>
    </xf>
    <xf numFmtId="183" fontId="4" fillId="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179" fontId="4" fillId="0" borderId="10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left" wrapText="1"/>
    </xf>
    <xf numFmtId="179" fontId="4" fillId="25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zoomScalePageLayoutView="0" workbookViewId="0" topLeftCell="A1">
      <selection activeCell="J56" sqref="J56"/>
    </sheetView>
  </sheetViews>
  <sheetFormatPr defaultColWidth="9.00390625" defaultRowHeight="12.75"/>
  <cols>
    <col min="1" max="1" width="9.25390625" style="1" customWidth="1"/>
    <col min="2" max="2" width="13.00390625" style="1" customWidth="1"/>
    <col min="3" max="3" width="11.125" style="1" customWidth="1"/>
    <col min="4" max="4" width="24.375" style="1" customWidth="1"/>
    <col min="5" max="5" width="47.75390625" style="2" customWidth="1"/>
    <col min="6" max="6" width="16.375" style="40" customWidth="1"/>
    <col min="7" max="7" width="15.875" style="40" customWidth="1"/>
    <col min="8" max="16384" width="9.125" style="2" customWidth="1"/>
  </cols>
  <sheetData>
    <row r="1" spans="1:7" s="34" customFormat="1" ht="20.25">
      <c r="A1" s="51"/>
      <c r="B1" s="51"/>
      <c r="C1" s="51"/>
      <c r="D1" s="51"/>
      <c r="E1" s="74" t="s">
        <v>69</v>
      </c>
      <c r="F1" s="74"/>
      <c r="G1" s="74"/>
    </row>
    <row r="2" spans="1:7" s="34" customFormat="1" ht="20.25" customHeight="1">
      <c r="A2" s="51"/>
      <c r="B2" s="51"/>
      <c r="C2" s="51"/>
      <c r="D2" s="51"/>
      <c r="E2" s="81" t="s">
        <v>42</v>
      </c>
      <c r="F2" s="81"/>
      <c r="G2" s="81"/>
    </row>
    <row r="3" spans="1:7" s="34" customFormat="1" ht="19.5" customHeight="1">
      <c r="A3" s="51"/>
      <c r="B3" s="51"/>
      <c r="C3" s="51"/>
      <c r="D3" s="51"/>
      <c r="E3" s="75" t="s">
        <v>45</v>
      </c>
      <c r="F3" s="75"/>
      <c r="G3" s="75"/>
    </row>
    <row r="4" spans="1:7" ht="20.25">
      <c r="A4" s="51"/>
      <c r="B4" s="51"/>
      <c r="C4" s="51"/>
      <c r="D4" s="51"/>
      <c r="E4" s="52"/>
      <c r="F4" s="53"/>
      <c r="G4" s="53"/>
    </row>
    <row r="5" spans="1:7" ht="20.25">
      <c r="A5" s="76" t="s">
        <v>59</v>
      </c>
      <c r="B5" s="76"/>
      <c r="C5" s="76"/>
      <c r="D5" s="76"/>
      <c r="E5" s="76"/>
      <c r="F5" s="76"/>
      <c r="G5" s="76"/>
    </row>
    <row r="6" spans="1:7" ht="63" customHeight="1">
      <c r="A6" s="76" t="s">
        <v>60</v>
      </c>
      <c r="B6" s="76"/>
      <c r="C6" s="76"/>
      <c r="D6" s="76"/>
      <c r="E6" s="76"/>
      <c r="F6" s="76"/>
      <c r="G6" s="76"/>
    </row>
    <row r="7" spans="1:7" ht="22.5" customHeight="1">
      <c r="A7" s="76"/>
      <c r="B7" s="76"/>
      <c r="C7" s="76"/>
      <c r="D7" s="76"/>
      <c r="E7" s="76"/>
      <c r="F7" s="76"/>
      <c r="G7" s="76"/>
    </row>
    <row r="8" spans="1:7" ht="19.5" customHeight="1" thickBot="1">
      <c r="A8" s="31"/>
      <c r="B8" s="31"/>
      <c r="C8" s="31"/>
      <c r="D8" s="31"/>
      <c r="E8" s="32"/>
      <c r="F8" s="38"/>
      <c r="G8" s="38"/>
    </row>
    <row r="9" spans="1:7" s="1" customFormat="1" ht="99" customHeight="1">
      <c r="A9" s="29" t="s">
        <v>38</v>
      </c>
      <c r="B9" s="29" t="s">
        <v>3</v>
      </c>
      <c r="C9" s="29" t="s">
        <v>39</v>
      </c>
      <c r="D9" s="29" t="s">
        <v>40</v>
      </c>
      <c r="E9" s="30" t="s">
        <v>33</v>
      </c>
      <c r="F9" s="39" t="s">
        <v>34</v>
      </c>
      <c r="G9" s="39" t="s">
        <v>56</v>
      </c>
    </row>
    <row r="10" spans="1:7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0">
        <v>6</v>
      </c>
      <c r="G10" s="50">
        <v>7</v>
      </c>
    </row>
    <row r="11" spans="1:7" ht="45.75" customHeight="1">
      <c r="A11" s="3"/>
      <c r="B11" s="77" t="s">
        <v>57</v>
      </c>
      <c r="C11" s="78"/>
      <c r="D11" s="78"/>
      <c r="E11" s="78"/>
      <c r="F11" s="79"/>
      <c r="G11" s="50"/>
    </row>
    <row r="12" spans="1:7" s="34" customFormat="1" ht="24" customHeight="1">
      <c r="A12" s="33"/>
      <c r="B12" s="33"/>
      <c r="C12" s="33"/>
      <c r="D12" s="33"/>
      <c r="E12" s="67" t="s">
        <v>0</v>
      </c>
      <c r="F12" s="47">
        <f>F13+F42</f>
        <v>5040.31622</v>
      </c>
      <c r="G12" s="57">
        <f>G13+G42</f>
        <v>1237.5884899999999</v>
      </c>
    </row>
    <row r="13" spans="1:7" s="37" customFormat="1" ht="21" customHeight="1">
      <c r="A13" s="35"/>
      <c r="B13" s="35"/>
      <c r="C13" s="35"/>
      <c r="D13" s="35"/>
      <c r="E13" s="36" t="s">
        <v>1</v>
      </c>
      <c r="F13" s="45">
        <f>F14+F17+F40</f>
        <v>4803.71</v>
      </c>
      <c r="G13" s="63">
        <f>G14+G17+G40</f>
        <v>1108.17735</v>
      </c>
    </row>
    <row r="14" spans="1:7" s="9" customFormat="1" ht="48" customHeight="1">
      <c r="A14" s="10" t="s">
        <v>10</v>
      </c>
      <c r="B14" s="10"/>
      <c r="C14" s="14"/>
      <c r="D14" s="14" t="s">
        <v>9</v>
      </c>
      <c r="E14" s="8" t="s">
        <v>0</v>
      </c>
      <c r="F14" s="46">
        <f>SUM(F15:F16)</f>
        <v>470.72</v>
      </c>
      <c r="G14" s="56">
        <f>SUM(G15:G16)</f>
        <v>80.08672</v>
      </c>
    </row>
    <row r="15" spans="1:7" s="4" customFormat="1" ht="81.75" customHeight="1">
      <c r="A15" s="16"/>
      <c r="B15" s="16" t="s">
        <v>8</v>
      </c>
      <c r="C15" s="18">
        <v>3132</v>
      </c>
      <c r="D15" s="20"/>
      <c r="E15" s="21" t="s">
        <v>46</v>
      </c>
      <c r="F15" s="47">
        <v>66.846</v>
      </c>
      <c r="G15" s="57">
        <f>0.48783-0.17739</f>
        <v>0.31044</v>
      </c>
    </row>
    <row r="16" spans="1:7" s="4" customFormat="1" ht="63.75" customHeight="1">
      <c r="A16" s="16"/>
      <c r="B16" s="16" t="s">
        <v>4</v>
      </c>
      <c r="C16" s="18">
        <v>3142</v>
      </c>
      <c r="D16" s="20"/>
      <c r="E16" s="21" t="s">
        <v>47</v>
      </c>
      <c r="F16" s="47">
        <v>403.874</v>
      </c>
      <c r="G16" s="57">
        <v>79.77628</v>
      </c>
    </row>
    <row r="17" spans="1:7" s="9" customFormat="1" ht="110.25" customHeight="1">
      <c r="A17" s="10" t="s">
        <v>11</v>
      </c>
      <c r="B17" s="10"/>
      <c r="C17" s="14"/>
      <c r="D17" s="14" t="s">
        <v>44</v>
      </c>
      <c r="E17" s="8" t="s">
        <v>0</v>
      </c>
      <c r="F17" s="46">
        <f>F18+F35+F39+F34</f>
        <v>3339.557</v>
      </c>
      <c r="G17" s="56">
        <f>G18+G35+G39+G34</f>
        <v>891.8517799999998</v>
      </c>
    </row>
    <row r="18" spans="1:7" s="7" customFormat="1" ht="61.5" customHeight="1">
      <c r="A18" s="22"/>
      <c r="B18" s="22" t="s">
        <v>5</v>
      </c>
      <c r="C18" s="23">
        <v>3131</v>
      </c>
      <c r="D18" s="24"/>
      <c r="E18" s="6" t="s">
        <v>50</v>
      </c>
      <c r="F18" s="48">
        <f>SUM(F19:F33)</f>
        <v>1723.016</v>
      </c>
      <c r="G18" s="61">
        <f>SUM(G19:G33)</f>
        <v>406.55744999999996</v>
      </c>
    </row>
    <row r="19" spans="1:7" s="4" customFormat="1" ht="27" customHeight="1">
      <c r="A19" s="5"/>
      <c r="B19" s="5"/>
      <c r="C19" s="5"/>
      <c r="D19" s="5"/>
      <c r="E19" s="21" t="s">
        <v>12</v>
      </c>
      <c r="F19" s="49">
        <v>60.817</v>
      </c>
      <c r="G19" s="60">
        <v>0.44462</v>
      </c>
    </row>
    <row r="20" spans="1:7" s="4" customFormat="1" ht="27" customHeight="1">
      <c r="A20" s="5"/>
      <c r="B20" s="5"/>
      <c r="C20" s="5"/>
      <c r="D20" s="5"/>
      <c r="E20" s="21" t="s">
        <v>13</v>
      </c>
      <c r="F20" s="49">
        <v>176.753</v>
      </c>
      <c r="G20" s="60">
        <v>1.30302</v>
      </c>
    </row>
    <row r="21" spans="1:7" s="4" customFormat="1" ht="27" customHeight="1">
      <c r="A21" s="5"/>
      <c r="B21" s="5"/>
      <c r="C21" s="5"/>
      <c r="D21" s="5"/>
      <c r="E21" s="21" t="s">
        <v>14</v>
      </c>
      <c r="F21" s="49">
        <v>178.276</v>
      </c>
      <c r="G21" s="60">
        <f>29.32521+1.27536</f>
        <v>30.600569999999998</v>
      </c>
    </row>
    <row r="22" spans="1:7" s="4" customFormat="1" ht="26.25" customHeight="1">
      <c r="A22" s="5"/>
      <c r="B22" s="5"/>
      <c r="C22" s="5"/>
      <c r="D22" s="5"/>
      <c r="E22" s="21" t="s">
        <v>15</v>
      </c>
      <c r="F22" s="49">
        <v>187.528</v>
      </c>
      <c r="G22" s="60">
        <v>1.35114</v>
      </c>
    </row>
    <row r="23" spans="1:7" s="4" customFormat="1" ht="24" customHeight="1">
      <c r="A23" s="5"/>
      <c r="B23" s="5"/>
      <c r="C23" s="5"/>
      <c r="D23" s="5"/>
      <c r="E23" s="21" t="s">
        <v>16</v>
      </c>
      <c r="F23" s="44">
        <v>40.447</v>
      </c>
      <c r="G23" s="58">
        <v>0.28727</v>
      </c>
    </row>
    <row r="24" spans="1:7" s="4" customFormat="1" ht="28.5" customHeight="1">
      <c r="A24" s="5"/>
      <c r="B24" s="5"/>
      <c r="C24" s="5"/>
      <c r="D24" s="5"/>
      <c r="E24" s="21" t="s">
        <v>17</v>
      </c>
      <c r="F24" s="44">
        <v>41.152</v>
      </c>
      <c r="G24" s="58">
        <v>0.29363</v>
      </c>
    </row>
    <row r="25" spans="1:7" s="4" customFormat="1" ht="23.25" customHeight="1">
      <c r="A25" s="5"/>
      <c r="B25" s="5"/>
      <c r="C25" s="5"/>
      <c r="D25" s="5"/>
      <c r="E25" s="21" t="s">
        <v>18</v>
      </c>
      <c r="F25" s="44">
        <v>311.779</v>
      </c>
      <c r="G25" s="58">
        <f>38.47256+2.2355</f>
        <v>40.70806</v>
      </c>
    </row>
    <row r="26" spans="1:7" s="4" customFormat="1" ht="24.75" customHeight="1">
      <c r="A26" s="5"/>
      <c r="B26" s="5"/>
      <c r="C26" s="5"/>
      <c r="D26" s="5"/>
      <c r="E26" s="21" t="s">
        <v>19</v>
      </c>
      <c r="F26" s="44">
        <v>86.244</v>
      </c>
      <c r="G26" s="58">
        <v>0.62417</v>
      </c>
    </row>
    <row r="27" spans="1:7" s="4" customFormat="1" ht="33" customHeight="1">
      <c r="A27" s="25"/>
      <c r="B27" s="25"/>
      <c r="C27" s="25"/>
      <c r="D27" s="25"/>
      <c r="E27" s="21" t="s">
        <v>41</v>
      </c>
      <c r="F27" s="44">
        <v>128.85</v>
      </c>
      <c r="G27" s="58">
        <v>0.94337</v>
      </c>
    </row>
    <row r="28" spans="1:7" s="4" customFormat="1" ht="36" customHeight="1">
      <c r="A28" s="16"/>
      <c r="B28" s="16"/>
      <c r="C28" s="18"/>
      <c r="D28" s="18"/>
      <c r="E28" s="21" t="s">
        <v>20</v>
      </c>
      <c r="F28" s="44">
        <v>68.642</v>
      </c>
      <c r="G28" s="58">
        <f>64.5444+0.52043</f>
        <v>65.06483</v>
      </c>
    </row>
    <row r="29" spans="1:7" ht="21.75" customHeight="1">
      <c r="A29" s="5"/>
      <c r="B29" s="5"/>
      <c r="C29" s="5"/>
      <c r="D29" s="5"/>
      <c r="E29" s="21" t="s">
        <v>21</v>
      </c>
      <c r="F29" s="44">
        <v>146.186</v>
      </c>
      <c r="G29" s="58">
        <f>66.56078+1.08884</f>
        <v>67.64962</v>
      </c>
    </row>
    <row r="30" spans="1:7" ht="22.5" customHeight="1">
      <c r="A30" s="5"/>
      <c r="B30" s="5"/>
      <c r="C30" s="5"/>
      <c r="D30" s="5"/>
      <c r="E30" s="21" t="s">
        <v>22</v>
      </c>
      <c r="F30" s="44">
        <v>80.292</v>
      </c>
      <c r="G30" s="58">
        <f>67.50668+0.5373</f>
        <v>68.04398</v>
      </c>
    </row>
    <row r="31" spans="1:7" ht="24.75" customHeight="1">
      <c r="A31" s="5"/>
      <c r="B31" s="5"/>
      <c r="C31" s="5"/>
      <c r="D31" s="5"/>
      <c r="E31" s="21" t="s">
        <v>23</v>
      </c>
      <c r="F31" s="44">
        <v>39.806</v>
      </c>
      <c r="G31" s="58">
        <f>35.8822+0.28756</f>
        <v>36.16976</v>
      </c>
    </row>
    <row r="32" spans="1:7" ht="34.5" customHeight="1">
      <c r="A32" s="5"/>
      <c r="B32" s="5"/>
      <c r="C32" s="5"/>
      <c r="D32" s="5"/>
      <c r="E32" s="21" t="s">
        <v>31</v>
      </c>
      <c r="F32" s="44">
        <v>87.179</v>
      </c>
      <c r="G32" s="58">
        <f>10.2167+0.63622</f>
        <v>10.85292</v>
      </c>
    </row>
    <row r="33" spans="1:7" ht="34.5" customHeight="1">
      <c r="A33" s="5"/>
      <c r="B33" s="5"/>
      <c r="C33" s="5"/>
      <c r="D33" s="5"/>
      <c r="E33" s="21" t="s">
        <v>32</v>
      </c>
      <c r="F33" s="44">
        <v>89.065</v>
      </c>
      <c r="G33" s="58">
        <f>81.57285+0.64764</f>
        <v>82.22049</v>
      </c>
    </row>
    <row r="34" spans="1:7" ht="36.75" customHeight="1">
      <c r="A34" s="22"/>
      <c r="B34" s="22" t="s">
        <v>5</v>
      </c>
      <c r="C34" s="22" t="s">
        <v>54</v>
      </c>
      <c r="D34" s="22"/>
      <c r="E34" s="24" t="s">
        <v>70</v>
      </c>
      <c r="F34" s="42">
        <v>52.044</v>
      </c>
      <c r="G34" s="42">
        <v>52.044</v>
      </c>
    </row>
    <row r="35" spans="1:7" s="11" customFormat="1" ht="48" customHeight="1">
      <c r="A35" s="22"/>
      <c r="B35" s="22" t="s">
        <v>5</v>
      </c>
      <c r="C35" s="22" t="s">
        <v>54</v>
      </c>
      <c r="D35" s="22"/>
      <c r="E35" s="24" t="s">
        <v>48</v>
      </c>
      <c r="F35" s="42">
        <f>SUM(F36:F38)</f>
        <v>573.79</v>
      </c>
      <c r="G35" s="59">
        <f>SUM(G36:G38)</f>
        <v>9.054269999999999</v>
      </c>
    </row>
    <row r="36" spans="1:7" ht="25.5" customHeight="1">
      <c r="A36" s="5"/>
      <c r="B36" s="5"/>
      <c r="C36" s="5"/>
      <c r="D36" s="26"/>
      <c r="E36" s="21" t="s">
        <v>24</v>
      </c>
      <c r="F36" s="44">
        <v>307.9</v>
      </c>
      <c r="G36" s="58">
        <v>0.03759</v>
      </c>
    </row>
    <row r="37" spans="1:7" ht="21.75" customHeight="1">
      <c r="A37" s="5"/>
      <c r="B37" s="5"/>
      <c r="C37" s="5"/>
      <c r="D37" s="26"/>
      <c r="E37" s="21" t="s">
        <v>25</v>
      </c>
      <c r="F37" s="44">
        <f>122.936+2.236</f>
        <v>125.17200000000001</v>
      </c>
      <c r="G37" s="58">
        <f>0.01768+2.16888</f>
        <v>2.18656</v>
      </c>
    </row>
    <row r="38" spans="1:7" ht="26.25" customHeight="1">
      <c r="A38" s="5"/>
      <c r="B38" s="5"/>
      <c r="C38" s="5"/>
      <c r="D38" s="26"/>
      <c r="E38" s="21" t="s">
        <v>26</v>
      </c>
      <c r="F38" s="44">
        <v>140.718</v>
      </c>
      <c r="G38" s="58">
        <f>6.83012</f>
        <v>6.83012</v>
      </c>
    </row>
    <row r="39" spans="1:7" s="11" customFormat="1" ht="79.5" customHeight="1">
      <c r="A39" s="22"/>
      <c r="B39" s="22" t="s">
        <v>27</v>
      </c>
      <c r="C39" s="22" t="s">
        <v>55</v>
      </c>
      <c r="D39" s="24"/>
      <c r="E39" s="24" t="s">
        <v>49</v>
      </c>
      <c r="F39" s="42">
        <v>990.707</v>
      </c>
      <c r="G39" s="59">
        <v>424.19606</v>
      </c>
    </row>
    <row r="40" spans="1:7" s="12" customFormat="1" ht="80.25" customHeight="1">
      <c r="A40" s="10" t="s">
        <v>29</v>
      </c>
      <c r="B40" s="10"/>
      <c r="C40" s="10"/>
      <c r="D40" s="15" t="s">
        <v>28</v>
      </c>
      <c r="E40" s="13" t="s">
        <v>0</v>
      </c>
      <c r="F40" s="43">
        <f>SUM(F41)</f>
        <v>993.433</v>
      </c>
      <c r="G40" s="62">
        <f>SUM(G41)</f>
        <v>136.23885</v>
      </c>
    </row>
    <row r="41" spans="1:7" s="19" customFormat="1" ht="117" customHeight="1">
      <c r="A41" s="16"/>
      <c r="B41" s="16" t="s">
        <v>30</v>
      </c>
      <c r="C41" s="16" t="s">
        <v>55</v>
      </c>
      <c r="D41" s="20"/>
      <c r="E41" s="17" t="s">
        <v>51</v>
      </c>
      <c r="F41" s="44">
        <v>993.433</v>
      </c>
      <c r="G41" s="58">
        <v>136.23885</v>
      </c>
    </row>
    <row r="42" spans="1:7" s="28" customFormat="1" ht="20.25" customHeight="1">
      <c r="A42" s="35"/>
      <c r="B42" s="35"/>
      <c r="C42" s="35"/>
      <c r="D42" s="35"/>
      <c r="E42" s="36" t="s">
        <v>2</v>
      </c>
      <c r="F42" s="45">
        <f>F43+F46</f>
        <v>236.60622</v>
      </c>
      <c r="G42" s="63">
        <f>G43+G46</f>
        <v>129.41114000000002</v>
      </c>
    </row>
    <row r="43" spans="1:7" s="9" customFormat="1" ht="98.25" customHeight="1">
      <c r="A43" s="10" t="s">
        <v>11</v>
      </c>
      <c r="B43" s="10"/>
      <c r="C43" s="27"/>
      <c r="D43" s="14" t="s">
        <v>43</v>
      </c>
      <c r="E43" s="8" t="s">
        <v>37</v>
      </c>
      <c r="F43" s="46">
        <f>SUM(F44:F45)</f>
        <v>138.43322</v>
      </c>
      <c r="G43" s="56">
        <f>SUM(G44:G45)</f>
        <v>129.00614000000002</v>
      </c>
    </row>
    <row r="44" spans="1:7" s="4" customFormat="1" ht="102" customHeight="1">
      <c r="A44" s="16"/>
      <c r="B44" s="16" t="s">
        <v>6</v>
      </c>
      <c r="C44" s="18">
        <v>2240</v>
      </c>
      <c r="D44" s="18"/>
      <c r="E44" s="17" t="s">
        <v>52</v>
      </c>
      <c r="F44" s="47">
        <v>81.76522</v>
      </c>
      <c r="G44" s="57">
        <f>77.73916+3.79222</f>
        <v>81.53138</v>
      </c>
    </row>
    <row r="45" spans="1:7" s="4" customFormat="1" ht="72.75" customHeight="1">
      <c r="A45" s="16"/>
      <c r="B45" s="16" t="s">
        <v>6</v>
      </c>
      <c r="C45" s="18">
        <v>2240</v>
      </c>
      <c r="D45" s="18"/>
      <c r="E45" s="17" t="s">
        <v>53</v>
      </c>
      <c r="F45" s="47">
        <v>56.668</v>
      </c>
      <c r="G45" s="57">
        <v>47.47476</v>
      </c>
    </row>
    <row r="46" spans="1:7" s="4" customFormat="1" ht="72.75" customHeight="1">
      <c r="A46" s="69" t="s">
        <v>71</v>
      </c>
      <c r="B46" s="69"/>
      <c r="C46" s="70"/>
      <c r="D46" s="70" t="s">
        <v>62</v>
      </c>
      <c r="E46" s="71"/>
      <c r="F46" s="72">
        <f>F47</f>
        <v>98.173</v>
      </c>
      <c r="G46" s="72">
        <f>G47</f>
        <v>0.405</v>
      </c>
    </row>
    <row r="47" spans="1:7" s="4" customFormat="1" ht="86.25" customHeight="1">
      <c r="A47" s="16"/>
      <c r="B47" s="16" t="s">
        <v>7</v>
      </c>
      <c r="C47" s="18">
        <v>2240</v>
      </c>
      <c r="D47" s="18"/>
      <c r="E47" s="17" t="s">
        <v>63</v>
      </c>
      <c r="F47" s="47">
        <v>98.173</v>
      </c>
      <c r="G47" s="47">
        <v>0.405</v>
      </c>
    </row>
    <row r="48" spans="1:7" ht="39" customHeight="1">
      <c r="A48" s="3"/>
      <c r="B48" s="80" t="s">
        <v>58</v>
      </c>
      <c r="C48" s="80"/>
      <c r="D48" s="80"/>
      <c r="E48" s="80"/>
      <c r="F48" s="80"/>
      <c r="G48" s="64"/>
    </row>
    <row r="49" spans="1:7" ht="39" customHeight="1">
      <c r="A49" s="68"/>
      <c r="B49" s="3"/>
      <c r="C49" s="3"/>
      <c r="D49" s="3"/>
      <c r="E49" s="21" t="s">
        <v>0</v>
      </c>
      <c r="F49" s="3">
        <f>F50+F52+F54</f>
        <v>18882.311</v>
      </c>
      <c r="G49" s="66">
        <f>G50+G52+G54</f>
        <v>4444.799999999999</v>
      </c>
    </row>
    <row r="50" spans="1:7" ht="50.25" customHeight="1">
      <c r="A50" s="3">
        <v>10</v>
      </c>
      <c r="B50" s="3"/>
      <c r="C50" s="3"/>
      <c r="D50" s="3" t="s">
        <v>9</v>
      </c>
      <c r="E50" s="3"/>
      <c r="F50" s="3">
        <f>F51</f>
        <v>153.972</v>
      </c>
      <c r="G50" s="65">
        <f>G51</f>
        <v>153.972</v>
      </c>
    </row>
    <row r="51" spans="1:7" ht="81" customHeight="1">
      <c r="A51" s="3"/>
      <c r="B51" s="5" t="s">
        <v>4</v>
      </c>
      <c r="C51" s="3">
        <v>2240</v>
      </c>
      <c r="D51" s="3"/>
      <c r="E51" s="21" t="s">
        <v>61</v>
      </c>
      <c r="F51" s="3">
        <v>153.972</v>
      </c>
      <c r="G51" s="65">
        <v>153.972</v>
      </c>
    </row>
    <row r="52" spans="1:7" ht="63.75" customHeight="1">
      <c r="A52" s="3">
        <v>24</v>
      </c>
      <c r="B52" s="5"/>
      <c r="C52" s="3"/>
      <c r="D52" s="3" t="s">
        <v>62</v>
      </c>
      <c r="E52" s="3"/>
      <c r="F52" s="3">
        <f>F53</f>
        <v>98.173</v>
      </c>
      <c r="G52" s="65">
        <f>G53</f>
        <v>92.718</v>
      </c>
    </row>
    <row r="53" spans="1:7" ht="83.25" customHeight="1">
      <c r="A53" s="3"/>
      <c r="B53" s="5" t="s">
        <v>7</v>
      </c>
      <c r="C53" s="3">
        <v>2240</v>
      </c>
      <c r="D53" s="3"/>
      <c r="E53" s="21" t="s">
        <v>63</v>
      </c>
      <c r="F53" s="3">
        <v>98.173</v>
      </c>
      <c r="G53" s="65">
        <v>92.718</v>
      </c>
    </row>
    <row r="54" spans="1:7" ht="97.5" customHeight="1">
      <c r="A54" s="3">
        <v>40</v>
      </c>
      <c r="B54" s="5"/>
      <c r="C54" s="3"/>
      <c r="D54" s="21" t="s">
        <v>43</v>
      </c>
      <c r="F54" s="3">
        <f>F55+F56+F57+F58</f>
        <v>18630.166</v>
      </c>
      <c r="G54" s="66">
        <f>G55+G56+G57+G58</f>
        <v>4198.11</v>
      </c>
    </row>
    <row r="55" spans="1:7" ht="70.5" customHeight="1">
      <c r="A55" s="3"/>
      <c r="B55" s="5" t="s">
        <v>6</v>
      </c>
      <c r="C55" s="3">
        <v>2240</v>
      </c>
      <c r="D55" s="3"/>
      <c r="E55" s="21" t="s">
        <v>64</v>
      </c>
      <c r="F55" s="3">
        <v>98.893</v>
      </c>
      <c r="G55" s="65">
        <v>98.893</v>
      </c>
    </row>
    <row r="56" spans="1:7" ht="81" customHeight="1">
      <c r="A56" s="3"/>
      <c r="B56" s="5" t="s">
        <v>6</v>
      </c>
      <c r="C56" s="3">
        <v>2240</v>
      </c>
      <c r="D56" s="3"/>
      <c r="E56" s="21" t="s">
        <v>65</v>
      </c>
      <c r="F56" s="3">
        <v>98.917</v>
      </c>
      <c r="G56" s="65">
        <v>98.917</v>
      </c>
    </row>
    <row r="57" spans="1:7" ht="69" customHeight="1">
      <c r="A57" s="3"/>
      <c r="B57" s="5" t="s">
        <v>67</v>
      </c>
      <c r="C57" s="3">
        <v>3142</v>
      </c>
      <c r="D57" s="3"/>
      <c r="E57" s="21" t="s">
        <v>66</v>
      </c>
      <c r="F57" s="3">
        <v>16028.599</v>
      </c>
      <c r="G57" s="65">
        <v>1969.937</v>
      </c>
    </row>
    <row r="58" spans="1:7" ht="55.5" customHeight="1">
      <c r="A58" s="3"/>
      <c r="B58" s="5" t="s">
        <v>67</v>
      </c>
      <c r="C58" s="3">
        <v>3142</v>
      </c>
      <c r="D58" s="3"/>
      <c r="E58" s="21" t="s">
        <v>68</v>
      </c>
      <c r="F58" s="3">
        <v>2403.757</v>
      </c>
      <c r="G58" s="65">
        <v>2030.363</v>
      </c>
    </row>
    <row r="59" spans="1:7" ht="15.75">
      <c r="A59" s="77"/>
      <c r="B59" s="78"/>
      <c r="C59" s="78"/>
      <c r="D59" s="78"/>
      <c r="E59" s="78"/>
      <c r="F59" s="78"/>
      <c r="G59" s="79"/>
    </row>
    <row r="60" spans="3:6" ht="21.75" customHeight="1">
      <c r="C60" s="73"/>
      <c r="D60" s="73"/>
      <c r="E60" s="73"/>
      <c r="F60" s="41"/>
    </row>
    <row r="61" spans="1:7" s="52" customFormat="1" ht="24.75" customHeight="1">
      <c r="A61" s="54" t="s">
        <v>35</v>
      </c>
      <c r="B61" s="55"/>
      <c r="C61" s="55"/>
      <c r="F61" s="74" t="s">
        <v>36</v>
      </c>
      <c r="G61" s="74"/>
    </row>
  </sheetData>
  <sheetProtection/>
  <mergeCells count="11">
    <mergeCell ref="F61:G61"/>
    <mergeCell ref="E2:G2"/>
    <mergeCell ref="E1:G1"/>
    <mergeCell ref="E3:G3"/>
    <mergeCell ref="C60:E60"/>
    <mergeCell ref="A7:G7"/>
    <mergeCell ref="A5:G5"/>
    <mergeCell ref="A6:G6"/>
    <mergeCell ref="B11:F11"/>
    <mergeCell ref="B48:F48"/>
    <mergeCell ref="A59:G59"/>
  </mergeCells>
  <printOptions/>
  <pageMargins left="1.1811023622047245" right="0.3937007874015748" top="0.7874015748031497" bottom="0.7874015748031497" header="0.5118110236220472" footer="0.5118110236220472"/>
  <pageSetup blackAndWhite="1" fitToHeight="4" horizontalDpi="600" verticalDpi="600" orientation="portrait" paperSize="9" scale="60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2013-09-03T11:14:27Z</cp:lastPrinted>
  <dcterms:created xsi:type="dcterms:W3CDTF">2010-09-23T07:40:50Z</dcterms:created>
  <dcterms:modified xsi:type="dcterms:W3CDTF">2013-11-27T08:02:15Z</dcterms:modified>
  <cp:category/>
  <cp:version/>
  <cp:contentType/>
  <cp:contentStatus/>
</cp:coreProperties>
</file>